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695" windowHeight="12975" activeTab="0"/>
  </bookViews>
  <sheets>
    <sheet name="表1、汇总表" sheetId="1" r:id="rId1"/>
  </sheets>
  <definedNames>
    <definedName name="_xlnm.Print_Titles" localSheetId="0">'表1、汇总表'!$2:$3</definedName>
  </definedNames>
  <calcPr calcId="144525"/>
</workbook>
</file>

<file path=xl/sharedStrings.xml><?xml version="1.0" encoding="utf-8"?>
<sst xmlns="http://schemas.openxmlformats.org/spreadsheetml/2006/main" count="136" uniqueCount="118">
  <si>
    <t>附件1</t>
  </si>
  <si>
    <t>2020年省级林业对下一般转移支付资金分配汇总表</t>
  </si>
  <si>
    <t>单位：万元</t>
  </si>
  <si>
    <t>单位</t>
  </si>
  <si>
    <t>总计</t>
  </si>
  <si>
    <r>
      <rPr>
        <sz val="9"/>
        <rFont val="黑体"/>
        <family val="2"/>
      </rPr>
      <t>林改减征</t>
    </r>
    <r>
      <rPr>
        <sz val="9"/>
        <rFont val="Times New Roman"/>
        <family val="2"/>
      </rPr>
      <t>“</t>
    </r>
    <r>
      <rPr>
        <sz val="9"/>
        <rFont val="黑体"/>
        <family val="2"/>
      </rPr>
      <t>两金</t>
    </r>
    <r>
      <rPr>
        <sz val="9"/>
        <rFont val="Times New Roman"/>
        <family val="2"/>
      </rPr>
      <t>”</t>
    </r>
    <r>
      <rPr>
        <sz val="9"/>
        <rFont val="黑体"/>
        <family val="2"/>
      </rPr>
      <t>经费</t>
    </r>
  </si>
  <si>
    <r>
      <rPr>
        <sz val="9"/>
        <rFont val="黑体"/>
        <family val="2"/>
      </rPr>
      <t>省级生态公益林补偿资金</t>
    </r>
  </si>
  <si>
    <t>备注</t>
  </si>
  <si>
    <t>全省合计</t>
  </si>
  <si>
    <t>武汉市</t>
  </si>
  <si>
    <t>市本级</t>
  </si>
  <si>
    <t>其中：市直</t>
  </si>
  <si>
    <t>江夏区</t>
  </si>
  <si>
    <t>蔡甸区</t>
  </si>
  <si>
    <t>新洲区</t>
  </si>
  <si>
    <t>黄陂区</t>
  </si>
  <si>
    <t>黄石市</t>
  </si>
  <si>
    <t>大冶市</t>
  </si>
  <si>
    <t>阳新县</t>
  </si>
  <si>
    <t>十堰市</t>
  </si>
  <si>
    <t>张湾区</t>
  </si>
  <si>
    <t>茅箭区</t>
  </si>
  <si>
    <t>丹江口市</t>
  </si>
  <si>
    <t>武当山特区</t>
  </si>
  <si>
    <t>郧阳区</t>
  </si>
  <si>
    <t>郧西县</t>
  </si>
  <si>
    <t>竹山县</t>
  </si>
  <si>
    <t>竹溪县</t>
  </si>
  <si>
    <t>房  县</t>
  </si>
  <si>
    <t>荆州市</t>
  </si>
  <si>
    <t>沙市区</t>
  </si>
  <si>
    <t>荆州区</t>
  </si>
  <si>
    <t>江陵县</t>
  </si>
  <si>
    <t>松滋市</t>
  </si>
  <si>
    <t>公安县</t>
  </si>
  <si>
    <t>石首市</t>
  </si>
  <si>
    <t>监利县</t>
  </si>
  <si>
    <t>洪湖市</t>
  </si>
  <si>
    <t>宜昌市</t>
  </si>
  <si>
    <t>点军区</t>
  </si>
  <si>
    <t>夷陵区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</si>
  <si>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</si>
  <si>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</si>
  <si>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</si>
  <si>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</si>
  <si>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</si>
  <si>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</si>
  <si>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</si>
  <si>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</si>
  <si>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襄阳市</t>
  </si>
  <si>
    <t>襄城区</t>
  </si>
  <si>
    <t>樊城区</t>
  </si>
  <si>
    <t>襄州区</t>
  </si>
  <si>
    <t>老河口市</t>
  </si>
  <si>
    <t>枣阳市</t>
  </si>
  <si>
    <t>宜城市</t>
  </si>
  <si>
    <t>南漳县</t>
  </si>
  <si>
    <t>谷城县</t>
  </si>
  <si>
    <t>保康县</t>
  </si>
  <si>
    <t>鄂州市</t>
  </si>
  <si>
    <t>鄂城区</t>
  </si>
  <si>
    <t>华容区</t>
  </si>
  <si>
    <t>梁子湖区</t>
  </si>
  <si>
    <t>荆门市</t>
  </si>
  <si>
    <t>掇刀区</t>
  </si>
  <si>
    <t>屈家岭管理区</t>
  </si>
  <si>
    <t>东宝区</t>
  </si>
  <si>
    <t>钟祥市</t>
  </si>
  <si>
    <t>京山市</t>
  </si>
  <si>
    <t>沙洋县</t>
  </si>
  <si>
    <t>孝感市</t>
  </si>
  <si>
    <t>孝南区</t>
  </si>
  <si>
    <t>孝昌县</t>
  </si>
  <si>
    <t>大悟县</t>
  </si>
  <si>
    <t>安陆市</t>
  </si>
  <si>
    <t>云梦县</t>
  </si>
  <si>
    <t>应城市</t>
  </si>
  <si>
    <t>汉川市</t>
  </si>
  <si>
    <t>黄冈市</t>
  </si>
  <si>
    <t>龙感湖管理区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</si>
  <si>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</si>
  <si>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</si>
  <si>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</si>
  <si>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</si>
  <si>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</si>
  <si>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</si>
  <si>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</si>
  <si>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</si>
  <si>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</si>
  <si>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</si>
  <si>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咸宁市</t>
  </si>
  <si>
    <t>咸安区</t>
  </si>
  <si>
    <t>嘉鱼县</t>
  </si>
  <si>
    <t>赤壁市</t>
  </si>
  <si>
    <t>通城县</t>
  </si>
  <si>
    <t>崇阳县</t>
  </si>
  <si>
    <t>通山县</t>
  </si>
  <si>
    <t>恩施州</t>
  </si>
  <si>
    <t>州本级</t>
  </si>
  <si>
    <t>其中：州直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</si>
  <si>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</si>
  <si>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</si>
  <si>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</si>
  <si>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</si>
  <si>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</si>
  <si>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</si>
  <si>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</si>
  <si>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</si>
  <si>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</t>
  </si>
  <si>
    <t>曾都区</t>
  </si>
  <si>
    <t>广水市</t>
  </si>
  <si>
    <t>随  县</t>
  </si>
  <si>
    <t>仙桃市</t>
  </si>
  <si>
    <t>天门市</t>
  </si>
  <si>
    <t>潜江市</t>
  </si>
  <si>
    <t>神农架林区</t>
  </si>
  <si>
    <t>神农架林管局</t>
  </si>
  <si>
    <t>神农架国家公园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</si>
</sst>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7">
    <font>
      <sz val="12"/>
      <name val="宋体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name val="仿宋_GB2312"/>
      <family val="2"/>
    </font>
    <font>
      <sz val="10"/>
      <name val="仿宋_GB2312"/>
      <family val="2"/>
    </font>
    <font>
      <sz val="12"/>
      <color theme="1"/>
      <name val="仿宋_GB2312"/>
      <family val="2"/>
    </font>
    <font>
      <sz val="11"/>
      <name val="Times New Roman"/>
      <family val="2"/>
    </font>
    <font>
      <sz val="12"/>
      <color theme="1"/>
      <name val="黑体"/>
      <family val="2"/>
    </font>
    <font>
      <sz val="16"/>
      <color indexed="8"/>
      <name val="方正小标宋简体"/>
      <family val="2"/>
    </font>
    <font>
      <sz val="12"/>
      <color theme="1"/>
      <name val="宋体"/>
      <family val="2"/>
    </font>
    <font>
      <sz val="12"/>
      <color rgb="FFFF0000"/>
      <name val="Times New Roman"/>
      <family val="2"/>
    </font>
    <font>
      <sz val="10"/>
      <color theme="1"/>
      <name val="黑体"/>
      <family val="2"/>
    </font>
    <font>
      <sz val="9"/>
      <name val="Times New Roman"/>
      <family val="2"/>
    </font>
    <font>
      <b/>
      <sz val="11"/>
      <color theme="1"/>
      <name val="黑体"/>
      <family val="2"/>
    </font>
    <font>
      <b/>
      <sz val="11"/>
      <name val="Times New Roman"/>
      <family val="2"/>
    </font>
    <font>
      <b/>
      <sz val="10"/>
      <name val="Times New Roman"/>
      <family val="2"/>
    </font>
    <font>
      <sz val="10"/>
      <color theme="1"/>
      <name val="Calibri"/>
      <family val="2"/>
      <scheme val="minor"/>
    </font>
    <font>
      <sz val="10"/>
      <name val="Times New Roman"/>
      <family val="2"/>
    </font>
    <font>
      <sz val="10"/>
      <color theme="1"/>
      <name val="Times New Roman"/>
      <family val="2"/>
    </font>
    <font>
      <i/>
      <sz val="10"/>
      <name val="Times New Roman"/>
      <family val="2"/>
    </font>
    <font>
      <sz val="11"/>
      <color indexed="8"/>
      <name val="楷体_GB2312"/>
      <family val="2"/>
    </font>
    <font>
      <sz val="10"/>
      <name val="黑体"/>
      <family val="2"/>
    </font>
    <font>
      <sz val="12"/>
      <color rgb="FFFF0000"/>
      <name val="仿宋_GB2312"/>
      <family val="2"/>
    </font>
    <font>
      <sz val="10"/>
      <name val="宋体"/>
      <family val="2"/>
    </font>
    <font>
      <sz val="8"/>
      <name val="宋体"/>
      <family val="2"/>
    </font>
    <font>
      <b/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8"/>
      <name val="宋体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黑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Protection="0">
      <alignment/>
    </xf>
    <xf numFmtId="0" fontId="26" fillId="3" borderId="0" applyNumberFormat="0" applyBorder="0" applyProtection="0">
      <alignment/>
    </xf>
    <xf numFmtId="0" fontId="30" fillId="4" borderId="1" applyNumberFormat="0" applyProtection="0">
      <alignment/>
    </xf>
    <xf numFmtId="0" fontId="37" fillId="5" borderId="2" applyNumberFormat="0" applyProtection="0">
      <alignment/>
    </xf>
    <xf numFmtId="0" fontId="45" fillId="6" borderId="0" applyNumberFormat="0" applyBorder="0" applyProtection="0">
      <alignment/>
    </xf>
    <xf numFmtId="0" fontId="36" fillId="0" borderId="3" applyNumberFormat="0" applyFill="0" applyProtection="0">
      <alignment/>
    </xf>
    <xf numFmtId="0" fontId="31" fillId="0" borderId="0" applyNumberFormat="0" applyFill="0" applyBorder="0" applyProtection="0">
      <alignment/>
    </xf>
    <xf numFmtId="0" fontId="32" fillId="0" borderId="3" applyNumberFormat="0" applyFill="0" applyProtection="0">
      <alignment/>
    </xf>
    <xf numFmtId="0" fontId="26" fillId="7" borderId="0" applyNumberFormat="0" applyBorder="0" applyProtection="0">
      <alignment/>
    </xf>
    <xf numFmtId="41" fontId="26" fillId="0" borderId="0" applyFont="0" applyFill="0" applyBorder="0" applyProtection="0">
      <alignment/>
    </xf>
    <xf numFmtId="0" fontId="0" fillId="0" borderId="0">
      <alignment/>
      <protection/>
    </xf>
    <xf numFmtId="0" fontId="26" fillId="8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28" fillId="9" borderId="0" applyNumberFormat="0" applyBorder="0" applyProtection="0">
      <alignment/>
    </xf>
    <xf numFmtId="0" fontId="29" fillId="0" borderId="4" applyNumberFormat="0" applyFill="0" applyProtection="0">
      <alignment/>
    </xf>
    <xf numFmtId="0" fontId="34" fillId="0" borderId="5" applyNumberFormat="0" applyFill="0" applyProtection="0">
      <alignment/>
    </xf>
    <xf numFmtId="0" fontId="26" fillId="10" borderId="0" applyNumberFormat="0" applyBorder="0" applyProtection="0">
      <alignment/>
    </xf>
    <xf numFmtId="0" fontId="26" fillId="11" borderId="0" applyNumberFormat="0" applyBorder="0" applyProtection="0">
      <alignment/>
    </xf>
    <xf numFmtId="0" fontId="28" fillId="12" borderId="0" applyNumberFormat="0" applyBorder="0" applyProtection="0">
      <alignment/>
    </xf>
    <xf numFmtId="43" fontId="26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6" fillId="13" borderId="0" applyNumberFormat="0" applyBorder="0" applyProtection="0">
      <alignment/>
    </xf>
    <xf numFmtId="0" fontId="42" fillId="0" borderId="0">
      <alignment vertical="center"/>
      <protection/>
    </xf>
    <xf numFmtId="0" fontId="41" fillId="0" borderId="6" applyNumberFormat="0" applyFill="0" applyProtection="0">
      <alignment/>
    </xf>
    <xf numFmtId="0" fontId="29" fillId="0" borderId="0" applyNumberFormat="0" applyFill="0" applyBorder="0" applyProtection="0">
      <alignment/>
    </xf>
    <xf numFmtId="0" fontId="26" fillId="14" borderId="0" applyNumberFormat="0" applyBorder="0" applyProtection="0">
      <alignment/>
    </xf>
    <xf numFmtId="42" fontId="26" fillId="0" borderId="0" applyFont="0" applyFill="0" applyBorder="0" applyProtection="0">
      <alignment/>
    </xf>
    <xf numFmtId="0" fontId="43" fillId="0" borderId="0" applyNumberFormat="0" applyFill="0" applyBorder="0" applyProtection="0">
      <alignment/>
    </xf>
    <xf numFmtId="0" fontId="26" fillId="15" borderId="0" applyNumberFormat="0" applyBorder="0" applyProtection="0">
      <alignment/>
    </xf>
    <xf numFmtId="0" fontId="26" fillId="16" borderId="7" applyNumberFormat="0" applyFont="0" applyProtection="0">
      <alignment/>
    </xf>
    <xf numFmtId="0" fontId="28" fillId="17" borderId="0" applyNumberFormat="0" applyBorder="0" applyProtection="0">
      <alignment/>
    </xf>
    <xf numFmtId="0" fontId="44" fillId="18" borderId="0" applyNumberFormat="0" applyBorder="0" applyProtection="0">
      <alignment/>
    </xf>
    <xf numFmtId="0" fontId="26" fillId="19" borderId="0" applyNumberFormat="0" applyBorder="0" applyProtection="0">
      <alignment/>
    </xf>
    <xf numFmtId="0" fontId="35" fillId="20" borderId="0" applyNumberFormat="0" applyBorder="0" applyProtection="0">
      <alignment/>
    </xf>
    <xf numFmtId="0" fontId="40" fillId="4" borderId="8" applyNumberFormat="0" applyProtection="0">
      <alignment/>
    </xf>
    <xf numFmtId="0" fontId="28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8" fillId="26" borderId="0" applyNumberFormat="0" applyBorder="0" applyProtection="0">
      <alignment/>
    </xf>
    <xf numFmtId="44" fontId="26" fillId="0" borderId="0" applyFont="0" applyFill="0" applyBorder="0" applyProtection="0">
      <alignment/>
    </xf>
    <xf numFmtId="0" fontId="2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7" fillId="29" borderId="8" applyNumberFormat="0" applyProtection="0">
      <alignment/>
    </xf>
    <xf numFmtId="0" fontId="26" fillId="30" borderId="0" applyNumberFormat="0" applyBorder="0" applyProtection="0">
      <alignment/>
    </xf>
    <xf numFmtId="0" fontId="2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57">
    <xf numFmtId="0" fontId="0" fillId="0" borderId="0" xfId="0"/>
    <xf numFmtId="0" fontId="2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 applyProtection="1">
      <alignment horizontal="center" wrapText="1"/>
      <protection locked="0"/>
    </xf>
    <xf numFmtId="0" fontId="5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8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 wrapText="1"/>
      <protection/>
    </xf>
    <xf numFmtId="0" fontId="12" fillId="0" borderId="9" xfId="20" applyFont="1" applyFill="1" applyBorder="1" applyAlignment="1">
      <alignment horizontal="center" vertical="center" wrapText="1"/>
      <protection/>
    </xf>
    <xf numFmtId="0" fontId="12" fillId="0" borderId="9" xfId="20" applyFont="1" applyBorder="1" applyAlignment="1">
      <alignment horizontal="center" vertical="center" wrapText="1"/>
      <protection/>
    </xf>
    <xf numFmtId="0" fontId="13" fillId="0" borderId="9" xfId="21" applyFont="1" applyBorder="1" applyAlignment="1">
      <alignment horizontal="center" vertical="center"/>
      <protection/>
    </xf>
    <xf numFmtId="176" fontId="14" fillId="0" borderId="9" xfId="21" applyNumberFormat="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left" vertical="center" wrapText="1"/>
      <protection/>
    </xf>
    <xf numFmtId="0" fontId="15" fillId="0" borderId="9" xfId="21" applyFont="1" applyFill="1" applyBorder="1" applyAlignment="1">
      <alignment horizontal="center" vertical="center" wrapText="1"/>
      <protection/>
    </xf>
    <xf numFmtId="0" fontId="16" fillId="0" borderId="9" xfId="21" applyFont="1" applyBorder="1" applyAlignment="1">
      <alignment horizontal="center" vertical="center" wrapText="1"/>
      <protection/>
    </xf>
    <xf numFmtId="0" fontId="17" fillId="0" borderId="9" xfId="20" applyFont="1" applyBorder="1" applyAlignment="1">
      <alignment horizontal="right" wrapText="1"/>
      <protection/>
    </xf>
    <xf numFmtId="0" fontId="16" fillId="0" borderId="9" xfId="21" applyFont="1" applyBorder="1" applyAlignment="1">
      <alignment horizontal="right" vertical="center" wrapText="1"/>
      <protection/>
    </xf>
    <xf numFmtId="0" fontId="18" fillId="0" borderId="9" xfId="20" applyFont="1" applyFill="1" applyBorder="1" applyAlignment="1">
      <alignment horizontal="right" vertical="center" wrapText="1" shrinkToFit="1"/>
      <protection/>
    </xf>
    <xf numFmtId="0" fontId="17" fillId="0" borderId="9" xfId="21" applyFont="1" applyFill="1" applyBorder="1" applyAlignment="1">
      <alignment horizontal="right" vertical="center" wrapText="1"/>
      <protection/>
    </xf>
    <xf numFmtId="0" fontId="17" fillId="0" borderId="9" xfId="21" applyFont="1" applyBorder="1" applyAlignment="1">
      <alignment horizontal="right" vertical="center" wrapText="1"/>
      <protection/>
    </xf>
    <xf numFmtId="0" fontId="16" fillId="0" borderId="9" xfId="21" applyFont="1" applyFill="1" applyBorder="1" applyAlignment="1">
      <alignment horizontal="center" vertical="center" wrapText="1"/>
      <protection/>
    </xf>
    <xf numFmtId="0" fontId="16" fillId="0" borderId="9" xfId="20" applyFont="1" applyBorder="1" applyAlignment="1">
      <alignment horizontal="center" vertical="center" wrapText="1" shrinkToFi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17" fillId="0" borderId="9" xfId="20" applyFont="1" applyFill="1" applyBorder="1" applyAlignment="1">
      <alignment horizontal="right" vertical="center" wrapText="1" shrinkToFit="1"/>
      <protection/>
    </xf>
    <xf numFmtId="0" fontId="17" fillId="0" borderId="9" xfId="20" applyFont="1" applyBorder="1" applyAlignment="1">
      <alignment horizontal="right" vertical="center" wrapText="1" shrinkToFit="1"/>
      <protection/>
    </xf>
    <xf numFmtId="0" fontId="16" fillId="0" borderId="9" xfId="20" applyFont="1" applyBorder="1" applyAlignment="1">
      <alignment horizontal="right" vertical="center" wrapText="1"/>
      <protection/>
    </xf>
    <xf numFmtId="0" fontId="17" fillId="0" borderId="9" xfId="0" applyFont="1" applyBorder="1" applyAlignment="1">
      <alignment horizontal="right" vertical="center" wrapText="1"/>
    </xf>
    <xf numFmtId="0" fontId="19" fillId="0" borderId="9" xfId="21" applyFont="1" applyFill="1" applyBorder="1" applyAlignment="1">
      <alignment horizontal="right" vertical="center" wrapText="1"/>
      <protection/>
    </xf>
    <xf numFmtId="0" fontId="19" fillId="0" borderId="9" xfId="21" applyFont="1" applyBorder="1" applyAlignment="1">
      <alignment horizontal="right" vertical="center" wrapText="1"/>
      <protection/>
    </xf>
    <xf numFmtId="0" fontId="16" fillId="0" borderId="9" xfId="20" applyFont="1" applyBorder="1" applyAlignment="1">
      <alignment horizontal="center" vertical="center" wrapText="1"/>
      <protection/>
    </xf>
    <xf numFmtId="0" fontId="16" fillId="0" borderId="9" xfId="20" applyFont="1" applyFill="1" applyBorder="1" applyAlignment="1">
      <alignment horizontal="center" vertical="center" wrapText="1" shrinkToFit="1"/>
      <protection/>
    </xf>
    <xf numFmtId="0" fontId="18" fillId="0" borderId="9" xfId="21" applyFont="1" applyBorder="1" applyAlignment="1">
      <alignment horizontal="right" vertical="center" wrapText="1"/>
      <protection/>
    </xf>
    <xf numFmtId="0" fontId="16" fillId="0" borderId="9" xfId="21" applyFont="1" applyFill="1" applyBorder="1" applyAlignment="1">
      <alignment horizontal="right" vertical="center" wrapText="1"/>
      <protection/>
    </xf>
    <xf numFmtId="0" fontId="20" fillId="0" borderId="0" xfId="21" applyFont="1" applyAlignment="1">
      <alignment horizontal="center" vertical="center"/>
      <protection/>
    </xf>
    <xf numFmtId="0" fontId="21" fillId="0" borderId="9" xfId="20" applyFont="1" applyBorder="1" applyAlignment="1">
      <alignment horizontal="center" vertical="center" wrapText="1"/>
      <protection/>
    </xf>
    <xf numFmtId="176" fontId="14" fillId="0" borderId="9" xfId="21" applyNumberFormat="1" applyFont="1" applyBorder="1" applyAlignment="1">
      <alignment horizontal="center" vertical="center"/>
      <protection/>
    </xf>
    <xf numFmtId="176" fontId="22" fillId="0" borderId="0" xfId="20" applyNumberFormat="1" applyFont="1" applyAlignment="1">
      <alignment horizontal="center"/>
      <protection/>
    </xf>
    <xf numFmtId="0" fontId="17" fillId="0" borderId="9" xfId="20" applyFont="1" applyBorder="1" applyAlignment="1">
      <alignment horizont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17" fillId="0" borderId="9" xfId="21" applyFont="1" applyBorder="1" applyAlignment="1">
      <alignment horizontal="center" vertical="center" wrapText="1"/>
      <protection/>
    </xf>
    <xf numFmtId="0" fontId="24" fillId="0" borderId="9" xfId="21" applyFont="1" applyBorder="1" applyAlignment="1">
      <alignment horizontal="left" vertical="center" wrapText="1"/>
      <protection/>
    </xf>
    <xf numFmtId="0" fontId="17" fillId="0" borderId="9" xfId="20" applyFont="1" applyBorder="1" applyAlignment="1">
      <alignment horizontal="center" vertical="center" wrapText="1" shrinkToFit="1"/>
      <protection/>
    </xf>
    <xf numFmtId="0" fontId="17" fillId="0" borderId="9" xfId="0" applyFont="1" applyBorder="1" applyAlignment="1">
      <alignment horizontal="center" vertical="center" wrapText="1"/>
    </xf>
    <xf numFmtId="0" fontId="17" fillId="0" borderId="9" xfId="20" applyFont="1" applyFill="1" applyBorder="1" applyAlignment="1">
      <alignment horizontal="center" vertical="center" wrapText="1" shrinkToFit="1"/>
      <protection/>
    </xf>
    <xf numFmtId="0" fontId="17" fillId="0" borderId="9" xfId="20" applyFont="1" applyFill="1" applyBorder="1" applyAlignment="1">
      <alignment horizontal="right" vertical="center" wrapText="1"/>
      <protection/>
    </xf>
    <xf numFmtId="0" fontId="17" fillId="0" borderId="9" xfId="20" applyFont="1" applyBorder="1" applyAlignment="1">
      <alignment horizontal="right" vertical="center" wrapText="1"/>
      <protection/>
    </xf>
    <xf numFmtId="0" fontId="16" fillId="0" borderId="9" xfId="21" applyFont="1" applyBorder="1" applyAlignment="1" applyProtection="1">
      <alignment horizontal="center" vertical="center" wrapText="1"/>
      <protection locked="0"/>
    </xf>
    <xf numFmtId="0" fontId="25" fillId="0" borderId="9" xfId="20" applyFont="1" applyFill="1" applyBorder="1" applyAlignment="1">
      <alignment horizontal="center" vertical="center" wrapText="1" shrinkToFit="1"/>
      <protection/>
    </xf>
    <xf numFmtId="0" fontId="15" fillId="0" borderId="9" xfId="20" applyFont="1" applyFill="1" applyBorder="1" applyAlignment="1">
      <alignment horizontal="center" vertical="center" wrapText="1" shrinkToFit="1"/>
      <protection/>
    </xf>
    <xf numFmtId="0" fontId="17" fillId="0" borderId="9" xfId="20" applyFont="1" applyBorder="1" applyAlignment="1">
      <alignment horizontal="center" vertical="center" wrapText="1"/>
      <protection/>
    </xf>
    <xf numFmtId="0" fontId="24" fillId="0" borderId="9" xfId="21" applyNumberFormat="1" applyFont="1" applyBorder="1" applyAlignment="1">
      <alignment vertical="center" wrapText="1"/>
      <protection/>
    </xf>
    <xf numFmtId="0" fontId="17" fillId="0" borderId="9" xfId="21" applyFont="1" applyFill="1" applyBorder="1" applyAlignment="1">
      <alignment horizontal="center" vertical="center" wrapText="1"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x000a_mouse.drv=lm" xfId="20"/>
    <cellStyle name="常规_Sheet1" xfId="21"/>
    <cellStyle name="常规 5_1.2012债券方案" xfId="22"/>
    <cellStyle name="常规 3 2" xfId="23"/>
    <cellStyle name="常规 2" xfId="24"/>
    <cellStyle name="60% - 强调文字颜色 6" xfId="25"/>
    <cellStyle name="20% - 强调文字颜色 6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40% - 强调文字颜色 5" xfId="33"/>
    <cellStyle name="千位分隔[0]" xfId="34"/>
    <cellStyle name="&#10;mouse.drv=lm" xfId="35"/>
    <cellStyle name="40% - 强调文字颜色 6" xfId="36"/>
    <cellStyle name="超链接" xfId="37"/>
    <cellStyle name="强调文字颜色 5" xfId="38"/>
    <cellStyle name="标题 3" xfId="39"/>
    <cellStyle name="汇总" xfId="40"/>
    <cellStyle name="20% - 强调文字颜色 1" xfId="41"/>
    <cellStyle name="40% - 强调文字颜色 1" xfId="42"/>
    <cellStyle name="强调文字颜色 6" xfId="43"/>
    <cellStyle name="千位分隔" xfId="44"/>
    <cellStyle name="标题" xfId="45"/>
    <cellStyle name="已访问的超链接" xfId="46"/>
    <cellStyle name="常规 2 2" xfId="47"/>
    <cellStyle name="40% - 强调文字颜色 4" xfId="48"/>
    <cellStyle name="常规 3" xfId="49"/>
    <cellStyle name="链接单元格" xfId="50"/>
    <cellStyle name="标题 4" xfId="51"/>
    <cellStyle name="20% - 强调文字颜色 2" xfId="52"/>
    <cellStyle name="货币[0]" xfId="53"/>
    <cellStyle name="警告文本" xfId="54"/>
    <cellStyle name="40% - 强调文字颜色 2" xfId="55"/>
    <cellStyle name="注释" xfId="56"/>
    <cellStyle name="60% - 强调文字颜色 3" xfId="57"/>
    <cellStyle name="好" xfId="58"/>
    <cellStyle name="20% - 强调文字颜色 5" xfId="59"/>
    <cellStyle name="适中" xfId="60"/>
    <cellStyle name="计算" xfId="61"/>
    <cellStyle name="强调文字颜色 1" xfId="62"/>
    <cellStyle name="60% - 强调文字颜色 4" xfId="63"/>
    <cellStyle name="60% - 强调文字颜色 1" xfId="64"/>
    <cellStyle name="强调文字颜色 2" xfId="65"/>
    <cellStyle name="60% - 强调文字颜色 5" xfId="66"/>
    <cellStyle name="百分比" xfId="67"/>
    <cellStyle name="60% - 强调文字颜色 2" xfId="68"/>
    <cellStyle name="货币" xfId="69"/>
    <cellStyle name="强调文字颜色 3" xfId="70"/>
    <cellStyle name="20% - 强调文字颜色 3" xfId="71"/>
    <cellStyle name="输入" xfId="72"/>
    <cellStyle name="40% - 强调文字颜色 3" xfId="73"/>
    <cellStyle name="强调文字颜色 4" xfId="74"/>
    <cellStyle name="20% - 强调文字颜色 4" xfId="75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32"/>
  <sheetViews>
    <sheetView showZeros="0" tabSelected="1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G131" sqref="G131"/>
    </sheetView>
  </sheetViews>
  <sheetFormatPr defaultColWidth="9.00390625" defaultRowHeight="14.25" outlineLevelCol="5"/>
  <cols>
    <col min="1" max="1" width="17.625" style="5" customWidth="1"/>
    <col min="2" max="2" width="17.00390625" style="1" customWidth="1"/>
    <col min="3" max="3" width="11.00390625" style="1" customWidth="1"/>
    <col min="4" max="4" width="14.625" style="1" customWidth="1"/>
    <col min="5" max="5" width="16.00390625" style="6" customWidth="1"/>
    <col min="6" max="16384" width="9.00390625" style="5" customWidth="1"/>
  </cols>
  <sheetData>
    <row r="1" spans="1:5" s="1" customFormat="1" ht="18.6" customHeight="1">
      <c r="A1" s="7" t="s">
        <v>0</v>
      </c>
      <c r="E1" s="6"/>
    </row>
    <row r="2" spans="1:5" s="2" customFormat="1" ht="21" customHeight="1">
      <c r="A2" s="8" t="s">
        <v>1</v>
      </c>
      <c r="B2" s="8"/>
      <c r="C2" s="8"/>
      <c r="D2" s="8"/>
      <c r="E2" s="8"/>
    </row>
    <row r="3" spans="1:5" s="2" customFormat="1" ht="15.6" customHeight="1">
      <c r="A3" s="9"/>
      <c r="B3" s="10"/>
      <c r="C3" s="11"/>
      <c r="D3" s="11"/>
      <c r="E3" s="38" t="s">
        <v>2</v>
      </c>
    </row>
    <row r="4" spans="1:5" s="2" customFormat="1" ht="37" customHeight="1">
      <c r="A4" s="12" t="s">
        <v>3</v>
      </c>
      <c r="B4" s="12" t="s">
        <v>4</v>
      </c>
      <c r="C4" s="13" t="s">
        <v>5</v>
      </c>
      <c r="D4" s="14" t="s">
        <v>6</v>
      </c>
      <c r="E4" s="39" t="s">
        <v>7</v>
      </c>
    </row>
    <row r="5" spans="1:6" s="2" customFormat="1" ht="16.8" customHeight="1">
      <c r="A5" s="15" t="s">
        <v>8</v>
      </c>
      <c r="B5" s="16">
        <f>B6+B13+B17+B29+B40+B53+B65+B70+B79+B88+B102+B111+B122+B127+B128+B129+B130</f>
        <v>26328</v>
      </c>
      <c r="C5" s="16">
        <f>C6+C13+C17+C29+C40+C53+C65+C70+C79+C88+C102+C111+C122+C127+C128+C129+C130</f>
        <v>5649</v>
      </c>
      <c r="D5" s="16">
        <f>D6+D13+D17+D29+D40+D53+D65+D70+D79+D88+D102+D111+D122+D127+D128+D129+D130</f>
        <v>20679</v>
      </c>
      <c r="E5" s="40"/>
      <c r="F5" s="41"/>
    </row>
    <row r="6" spans="1:5" s="3" customFormat="1" ht="13.8" customHeight="1">
      <c r="A6" s="17" t="s">
        <v>9</v>
      </c>
      <c r="B6" s="18">
        <f>B7+B9+B10+B11+B12</f>
        <v>400</v>
      </c>
      <c r="C6" s="18">
        <f>C7+C9+C10+C11+C12</f>
        <v>72</v>
      </c>
      <c r="D6" s="18">
        <f>D7+D9+D10+D11+D12</f>
        <v>328</v>
      </c>
      <c r="E6" s="27">
        <f>E7+E9+E10+E11+E12</f>
        <v>0</v>
      </c>
    </row>
    <row r="7" spans="1:5" s="3" customFormat="1" ht="13.8" customHeight="1">
      <c r="A7" s="19" t="s">
        <v>10</v>
      </c>
      <c r="B7" s="20">
        <f>SUM(B8:B8)</f>
        <v>83</v>
      </c>
      <c r="C7" s="20">
        <f>SUM(C8:C8)</f>
        <v>10</v>
      </c>
      <c r="D7" s="20">
        <f>SUM(D8:D8)</f>
        <v>73</v>
      </c>
      <c r="E7" s="42"/>
    </row>
    <row r="8" spans="1:5" s="3" customFormat="1" ht="13.8" customHeight="1">
      <c r="A8" s="21" t="s">
        <v>11</v>
      </c>
      <c r="B8" s="22">
        <f>SUM(C8:D8)</f>
        <v>83</v>
      </c>
      <c r="C8" s="23">
        <v>10</v>
      </c>
      <c r="D8" s="24">
        <v>73</v>
      </c>
      <c r="E8" s="43"/>
    </row>
    <row r="9" spans="1:5" s="3" customFormat="1" ht="13.8" customHeight="1">
      <c r="A9" s="25" t="s">
        <v>12</v>
      </c>
      <c r="B9" s="22">
        <f>SUM(C9:D9)</f>
        <v>38</v>
      </c>
      <c r="C9" s="23">
        <v>22</v>
      </c>
      <c r="D9" s="24">
        <v>16</v>
      </c>
      <c r="E9" s="44"/>
    </row>
    <row r="10" spans="1:5" s="3" customFormat="1" ht="13.8" customHeight="1">
      <c r="A10" s="26" t="s">
        <v>13</v>
      </c>
      <c r="B10" s="22">
        <f>SUM(C10:D10)</f>
        <v>31</v>
      </c>
      <c r="C10" s="23">
        <v>13</v>
      </c>
      <c r="D10" s="24">
        <v>18</v>
      </c>
      <c r="E10" s="44"/>
    </row>
    <row r="11" spans="1:5" s="3" customFormat="1" ht="13.8" customHeight="1">
      <c r="A11" s="26" t="s">
        <v>14</v>
      </c>
      <c r="B11" s="22">
        <f>SUM(C11:D11)</f>
        <v>128</v>
      </c>
      <c r="C11" s="23">
        <v>21</v>
      </c>
      <c r="D11" s="24">
        <v>107</v>
      </c>
      <c r="E11" s="44"/>
    </row>
    <row r="12" spans="1:5" s="3" customFormat="1" ht="13.8" customHeight="1">
      <c r="A12" s="26" t="s">
        <v>15</v>
      </c>
      <c r="B12" s="22">
        <f>SUM(C12:D12)</f>
        <v>120</v>
      </c>
      <c r="C12" s="23">
        <v>6</v>
      </c>
      <c r="D12" s="24">
        <v>114</v>
      </c>
      <c r="E12" s="44"/>
    </row>
    <row r="13" spans="1:5" s="3" customFormat="1" ht="13.8" customHeight="1">
      <c r="A13" s="17" t="s">
        <v>16</v>
      </c>
      <c r="B13" s="27">
        <f>B14+B15+B16</f>
        <v>970</v>
      </c>
      <c r="C13" s="27">
        <f>C14+C15+C16</f>
        <v>242</v>
      </c>
      <c r="D13" s="27">
        <f>D14+D15+D16</f>
        <v>728</v>
      </c>
      <c r="E13" s="27"/>
    </row>
    <row r="14" spans="1:5" s="3" customFormat="1" ht="17" customHeight="1">
      <c r="A14" s="19" t="s">
        <v>10</v>
      </c>
      <c r="B14" s="22">
        <f>SUM(C14:D14)</f>
        <v>98</v>
      </c>
      <c r="C14" s="23">
        <v>47</v>
      </c>
      <c r="D14" s="24">
        <v>51</v>
      </c>
      <c r="E14" s="45"/>
    </row>
    <row r="15" spans="1:5" s="3" customFormat="1" ht="13.8" customHeight="1">
      <c r="A15" s="26" t="s">
        <v>17</v>
      </c>
      <c r="B15" s="22">
        <f>SUM(C15:D15)</f>
        <v>370</v>
      </c>
      <c r="C15" s="28">
        <v>75</v>
      </c>
      <c r="D15" s="29">
        <v>295</v>
      </c>
      <c r="E15" s="46"/>
    </row>
    <row r="16" spans="1:5" s="3" customFormat="1" ht="13.8" customHeight="1">
      <c r="A16" s="26" t="s">
        <v>18</v>
      </c>
      <c r="B16" s="22">
        <f>SUM(C16:D16)</f>
        <v>502</v>
      </c>
      <c r="C16" s="28">
        <v>120</v>
      </c>
      <c r="D16" s="29">
        <v>382</v>
      </c>
      <c r="E16" s="46"/>
    </row>
    <row r="17" spans="1:5" s="3" customFormat="1" ht="13.8" customHeight="1">
      <c r="A17" s="17" t="s">
        <v>19</v>
      </c>
      <c r="B17" s="27">
        <f>B18+B22+B23+B24+B25+B26+B27+B28</f>
        <v>7513</v>
      </c>
      <c r="C17" s="27">
        <f>C18+C22+C23+C24+C25+C26+C27+C28</f>
        <v>190</v>
      </c>
      <c r="D17" s="27">
        <f>D18+D22+D23+D24+D25+D26+D27+D28</f>
        <v>7323</v>
      </c>
      <c r="E17" s="27">
        <f>E18+E22+E23+E24+E25+E26+E27+E28</f>
        <v>0</v>
      </c>
    </row>
    <row r="18" spans="1:5" s="3" customFormat="1" ht="13.8" customHeight="1">
      <c r="A18" s="19" t="s">
        <v>10</v>
      </c>
      <c r="B18" s="24">
        <f>SUM(B19:B21)</f>
        <v>317</v>
      </c>
      <c r="C18" s="24">
        <f>SUM(C19:C21)</f>
        <v>13</v>
      </c>
      <c r="D18" s="24">
        <f>SUM(D19:D21)</f>
        <v>304</v>
      </c>
      <c r="E18" s="44">
        <f>SUM(E19:E21)</f>
        <v>0</v>
      </c>
    </row>
    <row r="19" spans="1:5" s="3" customFormat="1" ht="13.8" customHeight="1">
      <c r="A19" s="30" t="s">
        <v>11</v>
      </c>
      <c r="B19" s="22">
        <f>SUM(C19:D19)</f>
        <v>82</v>
      </c>
      <c r="C19" s="31">
        <v>13</v>
      </c>
      <c r="D19" s="31">
        <v>69</v>
      </c>
      <c r="E19" s="47"/>
    </row>
    <row r="20" spans="1:5" s="3" customFormat="1" ht="13.8" customHeight="1">
      <c r="A20" s="30" t="s">
        <v>20</v>
      </c>
      <c r="B20" s="22">
        <f aca="true" t="shared" si="0" ref="B20:B28">SUM(C20:D20)</f>
        <v>218</v>
      </c>
      <c r="C20" s="31"/>
      <c r="D20" s="31">
        <v>218</v>
      </c>
      <c r="E20" s="47"/>
    </row>
    <row r="21" spans="1:5" s="3" customFormat="1" ht="13.8" customHeight="1">
      <c r="A21" s="30" t="s">
        <v>21</v>
      </c>
      <c r="B21" s="22">
        <f t="shared" si="0"/>
        <v>17</v>
      </c>
      <c r="C21" s="31"/>
      <c r="D21" s="31">
        <v>17</v>
      </c>
      <c r="E21" s="47"/>
    </row>
    <row r="22" spans="1:5" s="3" customFormat="1" ht="13.8" customHeight="1">
      <c r="A22" s="19" t="s">
        <v>22</v>
      </c>
      <c r="B22" s="22">
        <f t="shared" si="0"/>
        <v>555</v>
      </c>
      <c r="C22" s="28">
        <v>30</v>
      </c>
      <c r="D22" s="28">
        <v>525</v>
      </c>
      <c r="E22" s="47"/>
    </row>
    <row r="23" spans="1:5" s="3" customFormat="1" ht="13.8" customHeight="1">
      <c r="A23" s="19" t="s">
        <v>23</v>
      </c>
      <c r="B23" s="22">
        <f t="shared" si="0"/>
        <v>234</v>
      </c>
      <c r="C23" s="32">
        <v>5</v>
      </c>
      <c r="D23" s="33">
        <v>229</v>
      </c>
      <c r="E23" s="47"/>
    </row>
    <row r="24" spans="1:5" s="3" customFormat="1" ht="13.8" customHeight="1">
      <c r="A24" s="19" t="s">
        <v>24</v>
      </c>
      <c r="B24" s="22">
        <f t="shared" si="0"/>
        <v>1211</v>
      </c>
      <c r="C24" s="28">
        <v>33</v>
      </c>
      <c r="D24" s="28">
        <v>1178</v>
      </c>
      <c r="E24" s="48"/>
    </row>
    <row r="25" spans="1:5" s="3" customFormat="1" ht="13.8" customHeight="1">
      <c r="A25" s="19" t="s">
        <v>25</v>
      </c>
      <c r="B25" s="22">
        <f t="shared" si="0"/>
        <v>837</v>
      </c>
      <c r="C25" s="28">
        <v>40</v>
      </c>
      <c r="D25" s="28">
        <v>797</v>
      </c>
      <c r="E25" s="48"/>
    </row>
    <row r="26" spans="1:5" s="3" customFormat="1" ht="13.8" customHeight="1">
      <c r="A26" s="19" t="s">
        <v>26</v>
      </c>
      <c r="B26" s="22">
        <f t="shared" si="0"/>
        <v>805</v>
      </c>
      <c r="C26" s="28">
        <v>22</v>
      </c>
      <c r="D26" s="28">
        <v>783</v>
      </c>
      <c r="E26" s="48"/>
    </row>
    <row r="27" spans="1:5" s="3" customFormat="1" ht="13.8" customHeight="1">
      <c r="A27" s="34" t="s">
        <v>27</v>
      </c>
      <c r="B27" s="22">
        <f t="shared" si="0"/>
        <v>1487</v>
      </c>
      <c r="C27" s="23">
        <v>17</v>
      </c>
      <c r="D27" s="24">
        <v>1470</v>
      </c>
      <c r="E27" s="44"/>
    </row>
    <row r="28" spans="1:5" s="3" customFormat="1" ht="13.8" customHeight="1">
      <c r="A28" s="19" t="s">
        <v>28</v>
      </c>
      <c r="B28" s="22">
        <f t="shared" si="0"/>
        <v>2067</v>
      </c>
      <c r="C28" s="28">
        <v>30</v>
      </c>
      <c r="D28" s="28">
        <v>2037</v>
      </c>
      <c r="E28" s="48"/>
    </row>
    <row r="29" spans="1:5" s="3" customFormat="1" ht="13.8" customHeight="1">
      <c r="A29" s="17" t="s">
        <v>29</v>
      </c>
      <c r="B29" s="27">
        <f>B30+B33+B34+B35+B36+B37+B38+B39</f>
        <v>541</v>
      </c>
      <c r="C29" s="27">
        <f>C30+C33+C34+C35+C36+C37+C38+C39</f>
        <v>436</v>
      </c>
      <c r="D29" s="27">
        <f>D30+D33+D34+D35+D36+D37+D38+D39</f>
        <v>105</v>
      </c>
      <c r="E29" s="27">
        <f>E30+E33+E34+E35+E36+E37+E38+E39</f>
        <v>0</v>
      </c>
    </row>
    <row r="30" spans="1:5" s="3" customFormat="1" ht="13.8" customHeight="1">
      <c r="A30" s="19" t="s">
        <v>10</v>
      </c>
      <c r="B30" s="24">
        <f>SUM(B31:B32)</f>
        <v>36</v>
      </c>
      <c r="C30" s="24">
        <f>SUM(C31:C32)</f>
        <v>35</v>
      </c>
      <c r="D30" s="24">
        <f>SUM(D31:D32)</f>
        <v>1</v>
      </c>
      <c r="E30" s="44">
        <f>SUM(E31:E32)</f>
        <v>0</v>
      </c>
    </row>
    <row r="31" spans="1:5" s="3" customFormat="1" ht="13.8" customHeight="1">
      <c r="A31" s="30" t="s">
        <v>11</v>
      </c>
      <c r="B31" s="22">
        <f aca="true" t="shared" si="1" ref="B31:B39">SUM(C31:D31)</f>
        <v>16</v>
      </c>
      <c r="C31" s="23">
        <v>15</v>
      </c>
      <c r="D31" s="24">
        <v>1</v>
      </c>
      <c r="E31" s="44"/>
    </row>
    <row r="32" spans="1:5" s="3" customFormat="1" ht="13.8" customHeight="1">
      <c r="A32" s="21" t="s">
        <v>30</v>
      </c>
      <c r="B32" s="22">
        <f t="shared" si="1"/>
        <v>20</v>
      </c>
      <c r="C32" s="28">
        <v>20</v>
      </c>
      <c r="D32" s="28"/>
      <c r="E32" s="48"/>
    </row>
    <row r="33" spans="1:5" s="3" customFormat="1" ht="13.8" customHeight="1">
      <c r="A33" s="35" t="s">
        <v>31</v>
      </c>
      <c r="B33" s="22">
        <f t="shared" si="1"/>
        <v>40</v>
      </c>
      <c r="C33" s="28">
        <v>23</v>
      </c>
      <c r="D33" s="28">
        <v>17</v>
      </c>
      <c r="E33" s="48"/>
    </row>
    <row r="34" spans="1:5" s="3" customFormat="1" ht="13.8" customHeight="1">
      <c r="A34" s="26" t="s">
        <v>32</v>
      </c>
      <c r="B34" s="22">
        <f t="shared" si="1"/>
        <v>18</v>
      </c>
      <c r="C34" s="28">
        <v>18</v>
      </c>
      <c r="D34" s="28"/>
      <c r="E34" s="48"/>
    </row>
    <row r="35" spans="1:5" s="3" customFormat="1" ht="13.8" customHeight="1">
      <c r="A35" s="35" t="s">
        <v>33</v>
      </c>
      <c r="B35" s="22">
        <f t="shared" si="1"/>
        <v>100</v>
      </c>
      <c r="C35" s="28">
        <v>60</v>
      </c>
      <c r="D35" s="28">
        <v>40</v>
      </c>
      <c r="E35" s="48"/>
    </row>
    <row r="36" spans="1:5" s="3" customFormat="1" ht="13.8" customHeight="1">
      <c r="A36" s="34" t="s">
        <v>34</v>
      </c>
      <c r="B36" s="22">
        <f t="shared" si="1"/>
        <v>71</v>
      </c>
      <c r="C36" s="23">
        <v>47</v>
      </c>
      <c r="D36" s="24">
        <v>24</v>
      </c>
      <c r="E36" s="44"/>
    </row>
    <row r="37" spans="1:5" s="3" customFormat="1" ht="13.8" customHeight="1">
      <c r="A37" s="34" t="s">
        <v>35</v>
      </c>
      <c r="B37" s="22">
        <f t="shared" si="1"/>
        <v>167</v>
      </c>
      <c r="C37" s="28">
        <v>144</v>
      </c>
      <c r="D37" s="28">
        <v>23</v>
      </c>
      <c r="E37" s="48"/>
    </row>
    <row r="38" spans="1:5" s="3" customFormat="1" ht="13.8" customHeight="1">
      <c r="A38" s="35" t="s">
        <v>36</v>
      </c>
      <c r="B38" s="22">
        <f t="shared" si="1"/>
        <v>46</v>
      </c>
      <c r="C38" s="28">
        <v>46</v>
      </c>
      <c r="D38" s="28"/>
      <c r="E38" s="48"/>
    </row>
    <row r="39" spans="1:5" s="3" customFormat="1" ht="13.8" customHeight="1">
      <c r="A39" s="35" t="s">
        <v>37</v>
      </c>
      <c r="B39" s="22">
        <f t="shared" si="1"/>
        <v>63</v>
      </c>
      <c r="C39" s="28">
        <v>63</v>
      </c>
      <c r="D39" s="28"/>
      <c r="E39" s="48"/>
    </row>
    <row r="40" spans="1:5" s="3" customFormat="1" ht="13.8" customHeight="1">
      <c r="A40" s="17" t="s">
        <v>38</v>
      </c>
      <c r="B40" s="27">
        <f>B41+B44+B45+B46+B47+B48+B49+B50+B51+B52</f>
        <v>3316</v>
      </c>
      <c r="C40" s="27">
        <f>C41+C44+C45+C46+C47+C48+C49+C50+C51+C52</f>
        <v>359</v>
      </c>
      <c r="D40" s="27">
        <f>D41+D44+D45+D46+D47+D48+D49+D50+D51+D52</f>
        <v>2957</v>
      </c>
      <c r="E40" s="27"/>
    </row>
    <row r="41" spans="1:5" s="3" customFormat="1" ht="13.8" customHeight="1">
      <c r="A41" s="19" t="s">
        <v>10</v>
      </c>
      <c r="B41" s="24">
        <f>B42+B43</f>
        <v>170</v>
      </c>
      <c r="C41" s="24">
        <f>C42+C43</f>
        <v>17</v>
      </c>
      <c r="D41" s="24">
        <f>D42+D43</f>
        <v>153</v>
      </c>
      <c r="E41" s="44"/>
    </row>
    <row r="42" spans="1:5" s="3" customFormat="1" ht="13.8" customHeight="1">
      <c r="A42" s="30" t="s">
        <v>11</v>
      </c>
      <c r="B42" s="22">
        <f>SUM(C42:D42)</f>
        <v>165</v>
      </c>
      <c r="C42" s="23">
        <v>12</v>
      </c>
      <c r="D42" s="36">
        <v>153</v>
      </c>
      <c r="E42" s="44"/>
    </row>
    <row r="43" spans="1:5" s="3" customFormat="1" ht="13.8" customHeight="1">
      <c r="A43" s="30" t="s">
        <v>39</v>
      </c>
      <c r="B43" s="22">
        <f>SUM(C43:D43)</f>
        <v>5</v>
      </c>
      <c r="C43" s="23">
        <v>5</v>
      </c>
      <c r="D43" s="24"/>
      <c r="E43" s="44"/>
    </row>
    <row r="44" spans="1:5" s="3" customFormat="1" ht="13.8" customHeight="1">
      <c r="A44" s="19" t="s">
        <v>40</v>
      </c>
      <c r="B44" s="22">
        <f aca="true" t="shared" si="2" ref="B44:B52">SUM(C44:D44)</f>
        <v>680</v>
      </c>
      <c r="C44" s="28">
        <v>10</v>
      </c>
      <c r="D44" s="28">
        <v>670</v>
      </c>
      <c r="E44" s="48"/>
    </row>
    <row r="45" spans="1:5" s="3" customFormat="1" ht="13.8" customHeight="1">
      <c r="A45" s="19" t="s">
        <v>41</v>
      </c>
      <c r="B45" s="22">
        <f t="shared" si="2"/>
        <v>245</v>
      </c>
      <c r="C45" s="28">
        <v>21</v>
      </c>
      <c r="D45" s="28">
        <v>224</v>
      </c>
      <c r="E45" s="48"/>
    </row>
    <row r="46" spans="1:5" s="3" customFormat="1" ht="13.8" customHeight="1">
      <c r="A46" s="19" t="s">
        <v>42</v>
      </c>
      <c r="B46" s="22">
        <f t="shared" si="2"/>
        <v>30</v>
      </c>
      <c r="C46" s="28">
        <v>30</v>
      </c>
      <c r="D46" s="28"/>
      <c r="E46" s="48"/>
    </row>
    <row r="47" spans="1:5" s="3" customFormat="1" ht="13.8" customHeight="1">
      <c r="A47" s="19" t="s">
        <v>43</v>
      </c>
      <c r="B47" s="22">
        <f t="shared" si="2"/>
        <v>202</v>
      </c>
      <c r="C47" s="28">
        <v>85</v>
      </c>
      <c r="D47" s="28">
        <v>117</v>
      </c>
      <c r="E47" s="48"/>
    </row>
    <row r="48" spans="1:5" s="3" customFormat="1" ht="13.8" customHeight="1">
      <c r="A48" s="19" t="s">
        <v>44</v>
      </c>
      <c r="B48" s="22">
        <f t="shared" si="2"/>
        <v>441</v>
      </c>
      <c r="C48" s="28">
        <v>51</v>
      </c>
      <c r="D48" s="28">
        <v>390</v>
      </c>
      <c r="E48" s="48"/>
    </row>
    <row r="49" spans="1:5" s="3" customFormat="1" ht="13.8" customHeight="1">
      <c r="A49" s="19" t="s">
        <v>45</v>
      </c>
      <c r="B49" s="22">
        <f t="shared" si="2"/>
        <v>561</v>
      </c>
      <c r="C49" s="28">
        <v>34</v>
      </c>
      <c r="D49" s="28">
        <v>527</v>
      </c>
      <c r="E49" s="48"/>
    </row>
    <row r="50" spans="1:5" s="3" customFormat="1" ht="13.8" customHeight="1">
      <c r="A50" s="19" t="s">
        <v>46</v>
      </c>
      <c r="B50" s="22">
        <f t="shared" si="2"/>
        <v>269</v>
      </c>
      <c r="C50" s="28">
        <v>30</v>
      </c>
      <c r="D50" s="28">
        <v>239</v>
      </c>
      <c r="E50" s="48"/>
    </row>
    <row r="51" spans="1:5" s="3" customFormat="1" ht="13.8" customHeight="1">
      <c r="A51" s="19" t="s">
        <v>47</v>
      </c>
      <c r="B51" s="22">
        <f t="shared" si="2"/>
        <v>350</v>
      </c>
      <c r="C51" s="28">
        <v>19</v>
      </c>
      <c r="D51" s="28">
        <v>331</v>
      </c>
      <c r="E51" s="48"/>
    </row>
    <row r="52" spans="1:5" s="3" customFormat="1" ht="13.8" customHeight="1">
      <c r="A52" s="19" t="s">
        <v>48</v>
      </c>
      <c r="B52" s="22">
        <f t="shared" si="2"/>
        <v>368</v>
      </c>
      <c r="C52" s="28">
        <v>62</v>
      </c>
      <c r="D52" s="28">
        <v>306</v>
      </c>
      <c r="E52" s="48"/>
    </row>
    <row r="53" spans="1:5" s="3" customFormat="1" ht="13.8" customHeight="1">
      <c r="A53" s="17" t="s">
        <v>49</v>
      </c>
      <c r="B53" s="27">
        <f>B54+B58+B59+B60+B61+B62+B63+B64</f>
        <v>1888</v>
      </c>
      <c r="C53" s="27">
        <f>C54+C58+C59+C60+C61+C62+C63+C64</f>
        <v>844</v>
      </c>
      <c r="D53" s="27">
        <f>D54+D58+D59+D60+D61+D62+D63+D64</f>
        <v>1044</v>
      </c>
      <c r="E53" s="27">
        <f>E54+E58+E59+E60+E61+E62+E63+E64</f>
        <v>0</v>
      </c>
    </row>
    <row r="54" spans="1:5" s="3" customFormat="1" ht="13.8" customHeight="1">
      <c r="A54" s="19" t="s">
        <v>10</v>
      </c>
      <c r="B54" s="24">
        <f>SUM(B55:B57)</f>
        <v>116</v>
      </c>
      <c r="C54" s="24">
        <f>SUM(C55:C57)</f>
        <v>97</v>
      </c>
      <c r="D54" s="24">
        <f>SUM(D55:D57)</f>
        <v>19</v>
      </c>
      <c r="E54" s="44">
        <f>SUM(E55:E57)</f>
        <v>0</v>
      </c>
    </row>
    <row r="55" spans="1:5" s="3" customFormat="1" ht="13.8" customHeight="1">
      <c r="A55" s="30" t="s">
        <v>11</v>
      </c>
      <c r="B55" s="22">
        <f aca="true" t="shared" si="3" ref="B55:B64">SUM(C55:D55)</f>
        <v>101</v>
      </c>
      <c r="C55" s="23">
        <v>82</v>
      </c>
      <c r="D55" s="24">
        <v>19</v>
      </c>
      <c r="E55" s="44"/>
    </row>
    <row r="56" spans="1:5" s="3" customFormat="1" ht="13.8" customHeight="1">
      <c r="A56" s="37" t="s">
        <v>50</v>
      </c>
      <c r="B56" s="22">
        <f t="shared" si="3"/>
        <v>8</v>
      </c>
      <c r="C56" s="28">
        <v>8</v>
      </c>
      <c r="D56" s="28"/>
      <c r="E56" s="48"/>
    </row>
    <row r="57" spans="1:5" s="3" customFormat="1" ht="13.8" customHeight="1">
      <c r="A57" s="37" t="s">
        <v>51</v>
      </c>
      <c r="B57" s="22">
        <f t="shared" si="3"/>
        <v>7</v>
      </c>
      <c r="C57" s="28">
        <v>7</v>
      </c>
      <c r="D57" s="28"/>
      <c r="E57" s="48"/>
    </row>
    <row r="58" spans="1:5" s="3" customFormat="1" ht="13.8" customHeight="1">
      <c r="A58" s="26" t="s">
        <v>52</v>
      </c>
      <c r="B58" s="22">
        <f t="shared" si="3"/>
        <v>26</v>
      </c>
      <c r="C58" s="28">
        <v>26</v>
      </c>
      <c r="D58" s="28"/>
      <c r="E58" s="48"/>
    </row>
    <row r="59" spans="1:5" s="3" customFormat="1" ht="13.8" customHeight="1">
      <c r="A59" s="26" t="s">
        <v>53</v>
      </c>
      <c r="B59" s="22">
        <f t="shared" si="3"/>
        <v>46</v>
      </c>
      <c r="C59" s="28">
        <v>31</v>
      </c>
      <c r="D59" s="28">
        <v>15</v>
      </c>
      <c r="E59" s="48"/>
    </row>
    <row r="60" spans="1:5" s="3" customFormat="1" ht="13.8" customHeight="1">
      <c r="A60" s="35" t="s">
        <v>54</v>
      </c>
      <c r="B60" s="22">
        <f t="shared" si="3"/>
        <v>206</v>
      </c>
      <c r="C60" s="28">
        <v>81</v>
      </c>
      <c r="D60" s="28">
        <v>125</v>
      </c>
      <c r="E60" s="48"/>
    </row>
    <row r="61" spans="1:5" s="3" customFormat="1" ht="13.8" customHeight="1">
      <c r="A61" s="26" t="s">
        <v>55</v>
      </c>
      <c r="B61" s="22">
        <f t="shared" si="3"/>
        <v>126</v>
      </c>
      <c r="C61" s="28">
        <v>102</v>
      </c>
      <c r="D61" s="28">
        <v>24</v>
      </c>
      <c r="E61" s="48"/>
    </row>
    <row r="62" spans="1:5" s="3" customFormat="1" ht="13.8" customHeight="1">
      <c r="A62" s="26" t="s">
        <v>56</v>
      </c>
      <c r="B62" s="22">
        <f t="shared" si="3"/>
        <v>368</v>
      </c>
      <c r="C62" s="28">
        <v>215</v>
      </c>
      <c r="D62" s="28">
        <v>153</v>
      </c>
      <c r="E62" s="48"/>
    </row>
    <row r="63" spans="1:5" s="3" customFormat="1" ht="13.8" customHeight="1">
      <c r="A63" s="26" t="s">
        <v>57</v>
      </c>
      <c r="B63" s="22">
        <f t="shared" si="3"/>
        <v>431</v>
      </c>
      <c r="C63" s="28">
        <v>224</v>
      </c>
      <c r="D63" s="28">
        <v>207</v>
      </c>
      <c r="E63" s="48"/>
    </row>
    <row r="64" spans="1:5" s="3" customFormat="1" ht="13.8" customHeight="1">
      <c r="A64" s="26" t="s">
        <v>58</v>
      </c>
      <c r="B64" s="22">
        <f t="shared" si="3"/>
        <v>569</v>
      </c>
      <c r="C64" s="28">
        <v>68</v>
      </c>
      <c r="D64" s="28">
        <v>501</v>
      </c>
      <c r="E64" s="48"/>
    </row>
    <row r="65" spans="1:5" s="3" customFormat="1" ht="13.8" customHeight="1">
      <c r="A65" s="17" t="s">
        <v>59</v>
      </c>
      <c r="B65" s="27">
        <f>SUM(B66:B69)</f>
        <v>137</v>
      </c>
      <c r="C65" s="27">
        <f>SUM(C66:C69)</f>
        <v>57</v>
      </c>
      <c r="D65" s="27">
        <f>SUM(D66:D69)</f>
        <v>80</v>
      </c>
      <c r="E65" s="27">
        <f>SUM(E66:E69)</f>
        <v>0</v>
      </c>
    </row>
    <row r="66" spans="1:5" s="3" customFormat="1" ht="13.8" customHeight="1">
      <c r="A66" s="19" t="s">
        <v>10</v>
      </c>
      <c r="B66" s="22">
        <f>SUM(C66:D66)</f>
        <v>46</v>
      </c>
      <c r="C66" s="49">
        <v>45</v>
      </c>
      <c r="D66" s="50">
        <v>1</v>
      </c>
      <c r="E66" s="54"/>
    </row>
    <row r="67" spans="1:5" s="3" customFormat="1" ht="13.8" customHeight="1">
      <c r="A67" s="34" t="s">
        <v>60</v>
      </c>
      <c r="B67" s="22">
        <f>SUM(C67:D67)</f>
        <v>66</v>
      </c>
      <c r="C67" s="28">
        <v>6</v>
      </c>
      <c r="D67" s="28">
        <v>60</v>
      </c>
      <c r="E67" s="48"/>
    </row>
    <row r="68" spans="1:5" s="3" customFormat="1" ht="13.8" customHeight="1">
      <c r="A68" s="34" t="s">
        <v>61</v>
      </c>
      <c r="B68" s="22">
        <f>SUM(C68:D68)</f>
        <v>3</v>
      </c>
      <c r="C68" s="49">
        <v>3</v>
      </c>
      <c r="D68" s="50"/>
      <c r="E68" s="54"/>
    </row>
    <row r="69" spans="1:5" s="3" customFormat="1" ht="13.8" customHeight="1">
      <c r="A69" s="34" t="s">
        <v>62</v>
      </c>
      <c r="B69" s="22">
        <f>SUM(C69:D69)</f>
        <v>22</v>
      </c>
      <c r="C69" s="28">
        <v>3</v>
      </c>
      <c r="D69" s="28">
        <v>19</v>
      </c>
      <c r="E69" s="48"/>
    </row>
    <row r="70" spans="1:5" s="3" customFormat="1" ht="13.8" customHeight="1">
      <c r="A70" s="17" t="s">
        <v>63</v>
      </c>
      <c r="B70" s="27">
        <f>B71+B75+B76+B77+B78</f>
        <v>850</v>
      </c>
      <c r="C70" s="27">
        <f>C71+C75+C76+C77+C78</f>
        <v>409</v>
      </c>
      <c r="D70" s="27">
        <f>D71+D75+D76+D77+D78</f>
        <v>441</v>
      </c>
      <c r="E70" s="27">
        <f>E71+E75+E76+E77+E78</f>
        <v>0</v>
      </c>
    </row>
    <row r="71" spans="1:5" s="3" customFormat="1" ht="13.8" customHeight="1">
      <c r="A71" s="19" t="s">
        <v>10</v>
      </c>
      <c r="B71" s="24">
        <f>SUM(B72:B74)</f>
        <v>99</v>
      </c>
      <c r="C71" s="24">
        <f>SUM(C72:C74)</f>
        <v>51</v>
      </c>
      <c r="D71" s="24">
        <f>SUM(D72:D74)</f>
        <v>48</v>
      </c>
      <c r="E71" s="44">
        <f>SUM(E72:E74)</f>
        <v>0</v>
      </c>
    </row>
    <row r="72" spans="1:5" s="3" customFormat="1" ht="21" customHeight="1">
      <c r="A72" s="30" t="s">
        <v>11</v>
      </c>
      <c r="B72" s="22">
        <f aca="true" t="shared" si="4" ref="B72:B78">SUM(C72:D72)</f>
        <v>77</v>
      </c>
      <c r="C72" s="23">
        <v>29</v>
      </c>
      <c r="D72" s="24">
        <v>48</v>
      </c>
      <c r="E72" s="55"/>
    </row>
    <row r="73" spans="1:5" s="3" customFormat="1" ht="13.8" customHeight="1">
      <c r="A73" s="30" t="s">
        <v>64</v>
      </c>
      <c r="B73" s="22">
        <f t="shared" si="4"/>
        <v>19</v>
      </c>
      <c r="C73" s="23">
        <v>19</v>
      </c>
      <c r="D73" s="24"/>
      <c r="E73" s="44"/>
    </row>
    <row r="74" spans="1:5" s="3" customFormat="1" ht="13.8" customHeight="1">
      <c r="A74" s="30" t="s">
        <v>65</v>
      </c>
      <c r="B74" s="22">
        <f t="shared" si="4"/>
        <v>3</v>
      </c>
      <c r="C74" s="23">
        <v>3</v>
      </c>
      <c r="D74" s="24"/>
      <c r="E74" s="44"/>
    </row>
    <row r="75" spans="1:5" s="3" customFormat="1" ht="13.8" customHeight="1">
      <c r="A75" s="35" t="s">
        <v>66</v>
      </c>
      <c r="B75" s="22">
        <f t="shared" si="4"/>
        <v>160</v>
      </c>
      <c r="C75" s="28">
        <v>85</v>
      </c>
      <c r="D75" s="28">
        <v>75</v>
      </c>
      <c r="E75" s="48"/>
    </row>
    <row r="76" spans="1:5" s="3" customFormat="1" ht="13.8" customHeight="1">
      <c r="A76" s="35" t="s">
        <v>67</v>
      </c>
      <c r="B76" s="22">
        <f t="shared" si="4"/>
        <v>256</v>
      </c>
      <c r="C76" s="28">
        <v>125</v>
      </c>
      <c r="D76" s="28">
        <v>131</v>
      </c>
      <c r="E76" s="48"/>
    </row>
    <row r="77" spans="1:5" s="3" customFormat="1" ht="13.8" customHeight="1">
      <c r="A77" s="26" t="s">
        <v>68</v>
      </c>
      <c r="B77" s="22">
        <f t="shared" si="4"/>
        <v>312</v>
      </c>
      <c r="C77" s="28">
        <v>125</v>
      </c>
      <c r="D77" s="28">
        <v>187</v>
      </c>
      <c r="E77" s="48"/>
    </row>
    <row r="78" spans="1:5" s="3" customFormat="1" ht="13.8" customHeight="1">
      <c r="A78" s="35" t="s">
        <v>69</v>
      </c>
      <c r="B78" s="22">
        <f t="shared" si="4"/>
        <v>23</v>
      </c>
      <c r="C78" s="23">
        <v>23</v>
      </c>
      <c r="D78" s="24"/>
      <c r="E78" s="44"/>
    </row>
    <row r="79" spans="1:5" s="3" customFormat="1" ht="13.8" customHeight="1">
      <c r="A79" s="17" t="s">
        <v>70</v>
      </c>
      <c r="B79" s="27">
        <f>B80+B81+B82+B83+B84+B85+B86+B87</f>
        <v>1036</v>
      </c>
      <c r="C79" s="27">
        <f>C80+C81+C82+C83+C84+C85+C86+C87</f>
        <v>510</v>
      </c>
      <c r="D79" s="27">
        <f>D80+D81+D82+D83+D84+D85+D86+D87</f>
        <v>526</v>
      </c>
      <c r="E79" s="27">
        <f>E80+E81+E82+E83+E84+E85+E86+E87</f>
        <v>0</v>
      </c>
    </row>
    <row r="80" spans="1:5" s="3" customFormat="1" ht="13.8" customHeight="1">
      <c r="A80" s="19" t="s">
        <v>10</v>
      </c>
      <c r="B80" s="22">
        <f aca="true" t="shared" si="5" ref="B80:B87">SUM(C80:D80)</f>
        <v>35</v>
      </c>
      <c r="C80" s="23">
        <v>15</v>
      </c>
      <c r="D80" s="24">
        <v>20</v>
      </c>
      <c r="E80" s="44"/>
    </row>
    <row r="81" spans="1:5" s="3" customFormat="1" ht="13.8" customHeight="1">
      <c r="A81" s="34" t="s">
        <v>71</v>
      </c>
      <c r="B81" s="22">
        <f t="shared" si="5"/>
        <v>36</v>
      </c>
      <c r="C81" s="28">
        <v>36</v>
      </c>
      <c r="D81" s="28"/>
      <c r="E81" s="48"/>
    </row>
    <row r="82" spans="1:5" s="3" customFormat="1" ht="13.8" customHeight="1">
      <c r="A82" s="26" t="s">
        <v>72</v>
      </c>
      <c r="B82" s="22">
        <f t="shared" si="5"/>
        <v>154</v>
      </c>
      <c r="C82" s="28">
        <v>69</v>
      </c>
      <c r="D82" s="28">
        <v>85</v>
      </c>
      <c r="E82" s="48"/>
    </row>
    <row r="83" spans="1:5" s="3" customFormat="1" ht="13.8" customHeight="1">
      <c r="A83" s="26" t="s">
        <v>73</v>
      </c>
      <c r="B83" s="22">
        <f t="shared" si="5"/>
        <v>529</v>
      </c>
      <c r="C83" s="23">
        <v>165</v>
      </c>
      <c r="D83" s="23">
        <v>364</v>
      </c>
      <c r="E83" s="56"/>
    </row>
    <row r="84" spans="1:5" s="3" customFormat="1" ht="13.8" customHeight="1">
      <c r="A84" s="26" t="s">
        <v>74</v>
      </c>
      <c r="B84" s="22">
        <f t="shared" si="5"/>
        <v>113</v>
      </c>
      <c r="C84" s="28">
        <v>88</v>
      </c>
      <c r="D84" s="28">
        <v>25</v>
      </c>
      <c r="E84" s="48"/>
    </row>
    <row r="85" spans="1:5" s="3" customFormat="1" ht="13.8" customHeight="1">
      <c r="A85" s="26" t="s">
        <v>75</v>
      </c>
      <c r="B85" s="22">
        <f t="shared" si="5"/>
        <v>43</v>
      </c>
      <c r="C85" s="28">
        <v>11</v>
      </c>
      <c r="D85" s="28">
        <v>32</v>
      </c>
      <c r="E85" s="48"/>
    </row>
    <row r="86" spans="1:5" s="3" customFormat="1" ht="13.8" customHeight="1">
      <c r="A86" s="35" t="s">
        <v>76</v>
      </c>
      <c r="B86" s="22">
        <f t="shared" si="5"/>
        <v>45</v>
      </c>
      <c r="C86" s="28">
        <v>45</v>
      </c>
      <c r="D86" s="28"/>
      <c r="E86" s="48"/>
    </row>
    <row r="87" spans="1:5" s="3" customFormat="1" ht="13.8" customHeight="1">
      <c r="A87" s="26" t="s">
        <v>77</v>
      </c>
      <c r="B87" s="22">
        <f t="shared" si="5"/>
        <v>81</v>
      </c>
      <c r="C87" s="28">
        <v>81</v>
      </c>
      <c r="D87" s="28"/>
      <c r="E87" s="48"/>
    </row>
    <row r="88" spans="1:5" s="3" customFormat="1" ht="13.8" customHeight="1">
      <c r="A88" s="17" t="s">
        <v>78</v>
      </c>
      <c r="B88" s="27">
        <f>B89+B92+B93+B94+B95+B96+B97+B98+B99+B100+B101</f>
        <v>2309</v>
      </c>
      <c r="C88" s="27">
        <f>C89+C92+C93+C94+C95+C96+C97+C98+C99+C100+C101</f>
        <v>712</v>
      </c>
      <c r="D88" s="27">
        <f>D89+D92+D93+D94+D95+D96+D97+D98+D99+D100+D101</f>
        <v>1597</v>
      </c>
      <c r="E88" s="27">
        <f>E89+E92+E93+E94+E95+E96+E97+E98+E99+E100+E101</f>
        <v>0</v>
      </c>
    </row>
    <row r="89" spans="1:5" s="3" customFormat="1" ht="13.8" customHeight="1">
      <c r="A89" s="19" t="s">
        <v>10</v>
      </c>
      <c r="B89" s="24">
        <f>SUM(B90:B91)</f>
        <v>43</v>
      </c>
      <c r="C89" s="24">
        <f>SUM(C90:C91)</f>
        <v>32</v>
      </c>
      <c r="D89" s="24">
        <f>SUM(D90:D91)</f>
        <v>11</v>
      </c>
      <c r="E89" s="44">
        <f>SUM(E90:E91)</f>
        <v>0</v>
      </c>
    </row>
    <row r="90" spans="1:5" s="3" customFormat="1" ht="13.8" customHeight="1">
      <c r="A90" s="30" t="s">
        <v>11</v>
      </c>
      <c r="B90" s="22">
        <f aca="true" t="shared" si="6" ref="B90:B101">SUM(C90:D90)</f>
        <v>41</v>
      </c>
      <c r="C90" s="23">
        <v>30</v>
      </c>
      <c r="D90" s="24">
        <v>11</v>
      </c>
      <c r="E90" s="44"/>
    </row>
    <row r="91" spans="1:5" s="3" customFormat="1" ht="13.8" customHeight="1">
      <c r="A91" s="21" t="s">
        <v>79</v>
      </c>
      <c r="B91" s="22">
        <f t="shared" si="6"/>
        <v>2</v>
      </c>
      <c r="C91" s="23">
        <v>2</v>
      </c>
      <c r="D91" s="24"/>
      <c r="E91" s="44"/>
    </row>
    <row r="92" spans="1:5" s="3" customFormat="1" ht="13.8" customHeight="1">
      <c r="A92" s="26" t="s">
        <v>80</v>
      </c>
      <c r="B92" s="22">
        <f t="shared" si="6"/>
        <v>16</v>
      </c>
      <c r="C92" s="28">
        <v>16</v>
      </c>
      <c r="D92" s="28"/>
      <c r="E92" s="48"/>
    </row>
    <row r="93" spans="1:5" s="3" customFormat="1" ht="13.8" customHeight="1">
      <c r="A93" s="26" t="s">
        <v>81</v>
      </c>
      <c r="B93" s="22">
        <f t="shared" si="6"/>
        <v>84</v>
      </c>
      <c r="C93" s="28">
        <v>28</v>
      </c>
      <c r="D93" s="28">
        <v>56</v>
      </c>
      <c r="E93" s="48"/>
    </row>
    <row r="94" spans="1:5" s="3" customFormat="1" ht="13.8" customHeight="1">
      <c r="A94" s="26" t="s">
        <v>82</v>
      </c>
      <c r="B94" s="22">
        <f t="shared" si="6"/>
        <v>427</v>
      </c>
      <c r="C94" s="23">
        <v>34</v>
      </c>
      <c r="D94" s="24">
        <v>393</v>
      </c>
      <c r="E94" s="44"/>
    </row>
    <row r="95" spans="1:5" s="3" customFormat="1" ht="13.8" customHeight="1">
      <c r="A95" s="35" t="s">
        <v>83</v>
      </c>
      <c r="B95" s="22">
        <f t="shared" si="6"/>
        <v>513</v>
      </c>
      <c r="C95" s="28">
        <v>72</v>
      </c>
      <c r="D95" s="28">
        <v>441</v>
      </c>
      <c r="E95" s="48"/>
    </row>
    <row r="96" spans="1:5" s="3" customFormat="1" ht="13.8" customHeight="1">
      <c r="A96" s="19" t="s">
        <v>84</v>
      </c>
      <c r="B96" s="22">
        <f t="shared" si="6"/>
        <v>341</v>
      </c>
      <c r="C96" s="28">
        <v>184</v>
      </c>
      <c r="D96" s="28">
        <v>157</v>
      </c>
      <c r="E96" s="48"/>
    </row>
    <row r="97" spans="1:5" s="3" customFormat="1" ht="13.8" customHeight="1">
      <c r="A97" s="19" t="s">
        <v>85</v>
      </c>
      <c r="B97" s="22">
        <f t="shared" si="6"/>
        <v>204</v>
      </c>
      <c r="C97" s="28">
        <v>94</v>
      </c>
      <c r="D97" s="28">
        <v>110</v>
      </c>
      <c r="E97" s="48"/>
    </row>
    <row r="98" spans="1:5" s="3" customFormat="1" ht="13.8" customHeight="1">
      <c r="A98" s="19" t="s">
        <v>86</v>
      </c>
      <c r="B98" s="22">
        <f t="shared" si="6"/>
        <v>80</v>
      </c>
      <c r="C98" s="28">
        <v>49</v>
      </c>
      <c r="D98" s="28">
        <v>31</v>
      </c>
      <c r="E98" s="48"/>
    </row>
    <row r="99" spans="1:5" s="3" customFormat="1" ht="13.8" customHeight="1">
      <c r="A99" s="26" t="s">
        <v>87</v>
      </c>
      <c r="B99" s="22">
        <f t="shared" si="6"/>
        <v>278</v>
      </c>
      <c r="C99" s="28">
        <v>91</v>
      </c>
      <c r="D99" s="28">
        <v>187</v>
      </c>
      <c r="E99" s="48"/>
    </row>
    <row r="100" spans="1:5" s="3" customFormat="1" ht="13.8" customHeight="1">
      <c r="A100" s="26" t="s">
        <v>88</v>
      </c>
      <c r="B100" s="22">
        <f t="shared" si="6"/>
        <v>83</v>
      </c>
      <c r="C100" s="28">
        <v>37</v>
      </c>
      <c r="D100" s="28">
        <v>46</v>
      </c>
      <c r="E100" s="48"/>
    </row>
    <row r="101" spans="1:5" s="3" customFormat="1" ht="13.8" customHeight="1">
      <c r="A101" s="26" t="s">
        <v>89</v>
      </c>
      <c r="B101" s="22">
        <f t="shared" si="6"/>
        <v>240</v>
      </c>
      <c r="C101" s="28">
        <v>75</v>
      </c>
      <c r="D101" s="28">
        <v>165</v>
      </c>
      <c r="E101" s="48"/>
    </row>
    <row r="102" spans="1:5" s="3" customFormat="1" ht="13.8" customHeight="1">
      <c r="A102" s="17" t="s">
        <v>90</v>
      </c>
      <c r="B102" s="27">
        <f>B103+B105+B106+B107+B108+B109+B110</f>
        <v>2143</v>
      </c>
      <c r="C102" s="27">
        <f>C103+C105+C106+C107+C108+C109+C110</f>
        <v>1198</v>
      </c>
      <c r="D102" s="27">
        <f>D103+D105+D106+D107+D108+D109+D110</f>
        <v>945</v>
      </c>
      <c r="E102" s="27">
        <f>E103+E105+E106+E107+E108+E109+E110</f>
        <v>0</v>
      </c>
    </row>
    <row r="103" spans="1:5" s="3" customFormat="1" ht="13.8" customHeight="1">
      <c r="A103" s="19" t="s">
        <v>10</v>
      </c>
      <c r="B103" s="22">
        <f>B104</f>
        <v>37</v>
      </c>
      <c r="C103" s="22">
        <f>C104</f>
        <v>20</v>
      </c>
      <c r="D103" s="22">
        <f>D104</f>
        <v>17</v>
      </c>
      <c r="E103" s="48"/>
    </row>
    <row r="104" spans="1:5" s="3" customFormat="1" ht="13.8" customHeight="1">
      <c r="A104" s="30" t="s">
        <v>11</v>
      </c>
      <c r="B104" s="22">
        <f>SUM(C104:D104)</f>
        <v>37</v>
      </c>
      <c r="C104" s="28">
        <v>20</v>
      </c>
      <c r="D104" s="28">
        <v>17</v>
      </c>
      <c r="E104" s="48"/>
    </row>
    <row r="105" spans="1:5" s="3" customFormat="1" ht="13.8" customHeight="1">
      <c r="A105" s="35" t="s">
        <v>91</v>
      </c>
      <c r="B105" s="22">
        <f aca="true" t="shared" si="7" ref="B105:B110">SUM(C105:D105)</f>
        <v>387</v>
      </c>
      <c r="C105" s="23">
        <v>267</v>
      </c>
      <c r="D105" s="24">
        <v>120</v>
      </c>
      <c r="E105" s="44"/>
    </row>
    <row r="106" spans="1:5" s="3" customFormat="1" ht="13.8" customHeight="1">
      <c r="A106" s="26" t="s">
        <v>92</v>
      </c>
      <c r="B106" s="22">
        <f t="shared" si="7"/>
        <v>118</v>
      </c>
      <c r="C106" s="28">
        <v>28</v>
      </c>
      <c r="D106" s="28">
        <v>90</v>
      </c>
      <c r="E106" s="48"/>
    </row>
    <row r="107" spans="1:5" s="3" customFormat="1" ht="13.8" customHeight="1">
      <c r="A107" s="35" t="s">
        <v>93</v>
      </c>
      <c r="B107" s="22">
        <f t="shared" si="7"/>
        <v>401</v>
      </c>
      <c r="C107" s="23">
        <v>262</v>
      </c>
      <c r="D107" s="24">
        <v>139</v>
      </c>
      <c r="E107" s="44"/>
    </row>
    <row r="108" spans="1:5" s="3" customFormat="1" ht="13.8" customHeight="1">
      <c r="A108" s="19" t="s">
        <v>94</v>
      </c>
      <c r="B108" s="22">
        <f t="shared" si="7"/>
        <v>330</v>
      </c>
      <c r="C108" s="28">
        <v>143</v>
      </c>
      <c r="D108" s="28">
        <v>187</v>
      </c>
      <c r="E108" s="48"/>
    </row>
    <row r="109" spans="1:5" s="3" customFormat="1" ht="13.8" customHeight="1">
      <c r="A109" s="26" t="s">
        <v>95</v>
      </c>
      <c r="B109" s="22">
        <f t="shared" si="7"/>
        <v>455</v>
      </c>
      <c r="C109" s="28">
        <v>229</v>
      </c>
      <c r="D109" s="28">
        <v>226</v>
      </c>
      <c r="E109" s="48"/>
    </row>
    <row r="110" spans="1:5" s="3" customFormat="1" ht="13.8" customHeight="1">
      <c r="A110" s="19" t="s">
        <v>96</v>
      </c>
      <c r="B110" s="22">
        <f t="shared" si="7"/>
        <v>415</v>
      </c>
      <c r="C110" s="28">
        <v>249</v>
      </c>
      <c r="D110" s="28">
        <v>166</v>
      </c>
      <c r="E110" s="48"/>
    </row>
    <row r="111" spans="1:5" s="3" customFormat="1" ht="13.8" customHeight="1">
      <c r="A111" s="17" t="s">
        <v>97</v>
      </c>
      <c r="B111" s="27">
        <f>SUM(B113:B121)</f>
        <v>2603</v>
      </c>
      <c r="C111" s="27">
        <f>SUM(C113:C121)</f>
        <v>290</v>
      </c>
      <c r="D111" s="27">
        <f>SUM(D113:D121)</f>
        <v>2313</v>
      </c>
      <c r="E111" s="27">
        <f>SUM(E112:E121)</f>
        <v>0</v>
      </c>
    </row>
    <row r="112" spans="1:5" s="3" customFormat="1" ht="13.8" customHeight="1">
      <c r="A112" s="19" t="s">
        <v>98</v>
      </c>
      <c r="B112" s="22">
        <f>B113</f>
        <v>35</v>
      </c>
      <c r="C112" s="22">
        <f>C113</f>
        <v>20</v>
      </c>
      <c r="D112" s="22">
        <f>D113</f>
        <v>15</v>
      </c>
      <c r="E112" s="44"/>
    </row>
    <row r="113" spans="1:5" s="3" customFormat="1" ht="13.8" customHeight="1">
      <c r="A113" s="21" t="s">
        <v>99</v>
      </c>
      <c r="B113" s="22">
        <f>SUM(C113:D113)</f>
        <v>35</v>
      </c>
      <c r="C113" s="23">
        <v>20</v>
      </c>
      <c r="D113" s="24">
        <v>15</v>
      </c>
      <c r="E113" s="44"/>
    </row>
    <row r="114" spans="1:5" s="3" customFormat="1" ht="13.8" customHeight="1">
      <c r="A114" s="19" t="s">
        <v>100</v>
      </c>
      <c r="B114" s="22">
        <f aca="true" t="shared" si="8" ref="B114:B121">SUM(C114:D114)</f>
        <v>338</v>
      </c>
      <c r="C114" s="28">
        <v>53</v>
      </c>
      <c r="D114" s="28">
        <v>285</v>
      </c>
      <c r="E114" s="48"/>
    </row>
    <row r="115" spans="1:5" s="4" customFormat="1" ht="13.8" customHeight="1">
      <c r="A115" s="51" t="s">
        <v>101</v>
      </c>
      <c r="B115" s="22">
        <f t="shared" si="8"/>
        <v>324</v>
      </c>
      <c r="C115" s="23">
        <v>14</v>
      </c>
      <c r="D115" s="23">
        <v>310</v>
      </c>
      <c r="E115" s="56"/>
    </row>
    <row r="116" spans="1:5" s="3" customFormat="1" ht="13.8" customHeight="1">
      <c r="A116" s="19" t="s">
        <v>102</v>
      </c>
      <c r="B116" s="22">
        <f t="shared" si="8"/>
        <v>256</v>
      </c>
      <c r="C116" s="28">
        <v>40</v>
      </c>
      <c r="D116" s="28">
        <v>216</v>
      </c>
      <c r="E116" s="48"/>
    </row>
    <row r="117" spans="1:5" s="3" customFormat="1" ht="13.8" customHeight="1">
      <c r="A117" s="19" t="s">
        <v>103</v>
      </c>
      <c r="B117" s="22">
        <f t="shared" si="8"/>
        <v>248</v>
      </c>
      <c r="C117" s="28">
        <v>29</v>
      </c>
      <c r="D117" s="28">
        <v>219</v>
      </c>
      <c r="E117" s="48"/>
    </row>
    <row r="118" spans="1:5" s="3" customFormat="1" ht="13.8" customHeight="1">
      <c r="A118" s="19" t="s">
        <v>104</v>
      </c>
      <c r="B118" s="22">
        <f t="shared" si="8"/>
        <v>539</v>
      </c>
      <c r="C118" s="28">
        <v>24</v>
      </c>
      <c r="D118" s="28">
        <v>515</v>
      </c>
      <c r="E118" s="48"/>
    </row>
    <row r="119" spans="1:5" s="3" customFormat="1" ht="13.8" customHeight="1">
      <c r="A119" s="19" t="s">
        <v>105</v>
      </c>
      <c r="B119" s="22">
        <f t="shared" si="8"/>
        <v>269</v>
      </c>
      <c r="C119" s="28">
        <v>57</v>
      </c>
      <c r="D119" s="28">
        <v>212</v>
      </c>
      <c r="E119" s="48"/>
    </row>
    <row r="120" spans="1:5" s="3" customFormat="1" ht="13.8" customHeight="1">
      <c r="A120" s="19" t="s">
        <v>106</v>
      </c>
      <c r="B120" s="22">
        <f t="shared" si="8"/>
        <v>215</v>
      </c>
      <c r="C120" s="28">
        <v>12</v>
      </c>
      <c r="D120" s="28">
        <v>203</v>
      </c>
      <c r="E120" s="48"/>
    </row>
    <row r="121" spans="1:5" s="3" customFormat="1" ht="13.8" customHeight="1">
      <c r="A121" s="19" t="s">
        <v>107</v>
      </c>
      <c r="B121" s="22">
        <f t="shared" si="8"/>
        <v>379</v>
      </c>
      <c r="C121" s="23">
        <v>41</v>
      </c>
      <c r="D121" s="24">
        <v>338</v>
      </c>
      <c r="E121" s="44"/>
    </row>
    <row r="122" spans="1:5" s="3" customFormat="1" ht="13.8" customHeight="1">
      <c r="A122" s="17" t="s">
        <v>108</v>
      </c>
      <c r="B122" s="27">
        <f>SUM(B123:B126)</f>
        <v>1079</v>
      </c>
      <c r="C122" s="27">
        <f>SUM(C123:C126)</f>
        <v>132</v>
      </c>
      <c r="D122" s="27">
        <f>SUM(D123:D126)</f>
        <v>947</v>
      </c>
      <c r="E122" s="27">
        <f>SUM(E123:E126)</f>
        <v>0</v>
      </c>
    </row>
    <row r="123" spans="1:5" s="3" customFormat="1" ht="13.8" customHeight="1">
      <c r="A123" s="19" t="s">
        <v>10</v>
      </c>
      <c r="B123" s="22">
        <f aca="true" t="shared" si="9" ref="B123:B129">SUM(C123:D123)</f>
        <v>159</v>
      </c>
      <c r="C123" s="23">
        <v>15</v>
      </c>
      <c r="D123" s="24">
        <v>144</v>
      </c>
      <c r="E123" s="44"/>
    </row>
    <row r="124" spans="1:5" s="3" customFormat="1" ht="13.8" customHeight="1">
      <c r="A124" s="35" t="s">
        <v>109</v>
      </c>
      <c r="B124" s="22">
        <f t="shared" si="9"/>
        <v>91</v>
      </c>
      <c r="C124" s="28">
        <v>15</v>
      </c>
      <c r="D124" s="28">
        <v>76</v>
      </c>
      <c r="E124" s="48"/>
    </row>
    <row r="125" spans="1:5" s="3" customFormat="1" ht="13.8" customHeight="1">
      <c r="A125" s="35" t="s">
        <v>110</v>
      </c>
      <c r="B125" s="22">
        <f t="shared" si="9"/>
        <v>284</v>
      </c>
      <c r="C125" s="28">
        <v>34</v>
      </c>
      <c r="D125" s="28">
        <v>250</v>
      </c>
      <c r="E125" s="48"/>
    </row>
    <row r="126" spans="1:5" s="3" customFormat="1" ht="13.8" customHeight="1">
      <c r="A126" s="35" t="s">
        <v>111</v>
      </c>
      <c r="B126" s="22">
        <f t="shared" si="9"/>
        <v>545</v>
      </c>
      <c r="C126" s="28">
        <v>68</v>
      </c>
      <c r="D126" s="28">
        <v>477</v>
      </c>
      <c r="E126" s="48"/>
    </row>
    <row r="127" spans="1:5" s="3" customFormat="1" ht="13.8" customHeight="1">
      <c r="A127" s="17" t="s">
        <v>112</v>
      </c>
      <c r="B127" s="52">
        <f t="shared" si="9"/>
        <v>66</v>
      </c>
      <c r="C127" s="27">
        <v>61</v>
      </c>
      <c r="D127" s="53">
        <v>5</v>
      </c>
      <c r="E127" s="48"/>
    </row>
    <row r="128" spans="1:5" s="3" customFormat="1" ht="13.8" customHeight="1">
      <c r="A128" s="17" t="s">
        <v>113</v>
      </c>
      <c r="B128" s="52">
        <f t="shared" si="9"/>
        <v>76</v>
      </c>
      <c r="C128" s="27">
        <v>51</v>
      </c>
      <c r="D128" s="53">
        <v>25</v>
      </c>
      <c r="E128" s="48"/>
    </row>
    <row r="129" spans="1:5" s="3" customFormat="1" ht="13.8" customHeight="1">
      <c r="A129" s="17" t="s">
        <v>114</v>
      </c>
      <c r="B129" s="52">
        <f t="shared" si="9"/>
        <v>90</v>
      </c>
      <c r="C129" s="27">
        <v>75</v>
      </c>
      <c r="D129" s="53">
        <v>15</v>
      </c>
      <c r="E129" s="48"/>
    </row>
    <row r="130" spans="1:5" s="3" customFormat="1" ht="13.8" customHeight="1">
      <c r="A130" s="17" t="s">
        <v>115</v>
      </c>
      <c r="B130" s="27">
        <f>B131+B132</f>
        <v>1311</v>
      </c>
      <c r="C130" s="27">
        <f>C131+C132</f>
        <v>11</v>
      </c>
      <c r="D130" s="27">
        <f>D131+D132</f>
        <v>1300</v>
      </c>
      <c r="E130" s="27">
        <f>E131+E132</f>
        <v>0</v>
      </c>
    </row>
    <row r="131" spans="1:5" s="3" customFormat="1" ht="13.8" customHeight="1">
      <c r="A131" s="19" t="s">
        <v>116</v>
      </c>
      <c r="B131" s="22">
        <f>SUM(C131:D131)</f>
        <v>1021</v>
      </c>
      <c r="C131" s="28">
        <v>11</v>
      </c>
      <c r="D131" s="28">
        <v>1010</v>
      </c>
      <c r="E131" s="48"/>
    </row>
    <row r="132" spans="1:5" s="3" customFormat="1" ht="13.8" customHeight="1">
      <c r="A132" s="19" t="s">
        <v>117</v>
      </c>
      <c r="B132" s="22">
        <f>SUM(C132:D132)</f>
        <v>290</v>
      </c>
      <c r="C132" s="28"/>
      <c r="D132" s="28">
        <v>290</v>
      </c>
      <c r="E132" s="48"/>
    </row>
  </sheetData>
  <mergeCells count="1">
    <mergeCell ref="A2:E2"/>
  </mergeCells>
  <printOptions horizontalCentered="1"/>
  <pageMargins left="0.786805555555556" right="0.55" top="0.275" bottom="0.354166666666667" header="0.118055555555556" footer="0.118055555555556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老王</dc:creator>
  <cp:keywords/>
  <dc:description/>
  <cp:lastModifiedBy>褚伟</cp:lastModifiedBy>
  <cp:lastPrinted>2018-11-29T19:42:00Z</cp:lastPrinted>
  <dcterms:created xsi:type="dcterms:W3CDTF">1996-12-17T17:32:00Z</dcterms:created>
  <dcterms:modified xsi:type="dcterms:W3CDTF">2020-06-19T14:36:50Z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2052-10.8.0.7204</vt:lpwstr>
  </property>
</Properties>
</file>